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usaf.dps.mil/teams/ComprehensiveConstructionandEngineeringC2E-SecureExecutionChannel/Shared Documents/Files/Draft RFP (Jul &amp; Aug 2024)/"/>
    </mc:Choice>
  </mc:AlternateContent>
  <xr:revisionPtr revIDLastSave="11" documentId="8_{98AB0A8C-B7D5-4D30-BA51-C91D23025193}" xr6:coauthVersionLast="47" xr6:coauthVersionMax="47" xr10:uidLastSave="{542B8D59-2DFE-4BDA-9C4B-69A8DD121A66}"/>
  <bookViews>
    <workbookView xWindow="28680" yWindow="-120" windowWidth="29040" windowHeight="15840" firstSheet="1" activeTab="1" xr2:uid="{00000000-000D-0000-FFFF-FFFF00000000}"/>
  </bookViews>
  <sheets>
    <sheet name="Instructions" sheetId="17" r:id="rId1"/>
    <sheet name="Self Score Sheet" sheetId="14" r:id="rId2"/>
  </sheets>
  <definedNames>
    <definedName name="_xlnm.Print_Area" localSheetId="1">'Self Score Sheet'!$A$3:$J$27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4" l="1"/>
  <c r="D16" i="14" l="1"/>
  <c r="D19" i="14"/>
  <c r="I19" i="14"/>
  <c r="F19" i="14"/>
  <c r="G19" i="14" s="1"/>
  <c r="I18" i="14"/>
  <c r="F18" i="14"/>
  <c r="G18" i="14" l="1"/>
  <c r="J18" i="14" s="1"/>
  <c r="J19" i="14"/>
  <c r="F11" i="14"/>
  <c r="I8" i="14"/>
  <c r="G8" i="14" l="1"/>
  <c r="J8" i="14" s="1"/>
  <c r="G11" i="14"/>
  <c r="I16" i="14"/>
  <c r="F16" i="14"/>
  <c r="G16" i="14" s="1"/>
  <c r="I15" i="14"/>
  <c r="I14" i="14"/>
  <c r="F15" i="14"/>
  <c r="F14" i="14"/>
  <c r="F12" i="14"/>
  <c r="F10" i="14"/>
  <c r="G12" i="14" l="1"/>
  <c r="G14" i="14"/>
  <c r="J14" i="14" s="1"/>
  <c r="G15" i="14"/>
  <c r="J15" i="14" s="1"/>
  <c r="G10" i="14"/>
  <c r="J16" i="14"/>
  <c r="J12" i="14" l="1"/>
  <c r="I11" i="14" l="1"/>
  <c r="I12" i="14" l="1"/>
  <c r="J11" i="14" l="1"/>
  <c r="J10" i="14" l="1"/>
  <c r="E25" i="14" s="1"/>
  <c r="I10" i="14"/>
  <c r="E24" i="14" l="1"/>
  <c r="E23" i="14"/>
</calcChain>
</file>

<file path=xl/sharedStrings.xml><?xml version="1.0" encoding="utf-8"?>
<sst xmlns="http://schemas.openxmlformats.org/spreadsheetml/2006/main" count="49" uniqueCount="48">
  <si>
    <t>Offeror is only to input data into the yellow cells.</t>
  </si>
  <si>
    <t>Instructions</t>
  </si>
  <si>
    <t>1. Only input data into the yellow cells.</t>
  </si>
  <si>
    <t>2. All offerors, both Small Business and Full &amp; Open, are to fill in data for the Primary Construction Program Area Experience (Cell E8), Geographic Expertise (Cells E10 - E12), and Management Expertise (Cells E14 - E16) categories.</t>
  </si>
  <si>
    <t>3. Only Full &amp; Open offerers are to input data into the "Additional Criteria - Full &amp; Open Only" (E18 - E19) category.</t>
  </si>
  <si>
    <t>Cell C15: Please include the Work Sample number and date range for each example, up to a maximum of 3.</t>
  </si>
  <si>
    <t xml:space="preserve">Example: </t>
  </si>
  <si>
    <t>WS 3: 05 SEP 2017 - 12 FEB 2018
WS 5: 17 JUL 2018 - 20 DEC 2018
WS 7: 10 AUG 2020 - 07 JAN 2021</t>
  </si>
  <si>
    <t>Appendix L-05</t>
  </si>
  <si>
    <r>
      <t xml:space="preserve">SELF-SCORING </t>
    </r>
    <r>
      <rPr>
        <b/>
        <sz val="14"/>
        <rFont val="Times New Roman"/>
        <family val="1"/>
      </rPr>
      <t>MATRIX</t>
    </r>
  </si>
  <si>
    <r>
      <t xml:space="preserve">OFFEROR NAME: </t>
    </r>
    <r>
      <rPr>
        <b/>
        <sz val="14"/>
        <color theme="3" tint="0.39997558519241921"/>
        <rFont val="Times New Roman"/>
        <family val="1"/>
      </rPr>
      <t>[FILL IN OFFEROR NAME HERE]</t>
    </r>
  </si>
  <si>
    <t>Section L Paragraph</t>
  </si>
  <si>
    <t xml:space="preserve">Category                                           </t>
  </si>
  <si>
    <r>
      <t xml:space="preserve">Identify Single Point in Time
</t>
    </r>
    <r>
      <rPr>
        <b/>
        <sz val="9"/>
        <color theme="4" tint="-0.249977111117893"/>
        <rFont val="Times New Roman"/>
        <family val="1"/>
      </rPr>
      <t>(Range of 3 mo. min.
Ex: 01 SEPT 2022 - 30 NOV 2022)</t>
    </r>
  </si>
  <si>
    <t>Maximum Self-Score Points</t>
  </si>
  <si>
    <t>Offeror Proposed Self-Score Points</t>
  </si>
  <si>
    <t>Self-Score Point Multiplication Factor</t>
  </si>
  <si>
    <t>Offeror's Total Self-Score Initial Points</t>
  </si>
  <si>
    <t>Element Weight Factor</t>
  </si>
  <si>
    <t xml:space="preserve">Max Weighted Element Score </t>
  </si>
  <si>
    <t>Final Offeror's Weighted Score</t>
  </si>
  <si>
    <t>Primary Construction Program Area Experience</t>
  </si>
  <si>
    <t>2.5.2.1</t>
  </si>
  <si>
    <t>Total number of primary construction program areas supported at DoD Installations or non-DoD Locations</t>
  </si>
  <si>
    <t>Geographic Expertise</t>
  </si>
  <si>
    <t>2.5.2.2</t>
  </si>
  <si>
    <t>Number of United States Regions supporting DoD Installations or non-DoD Locations
(Minimum of 3 DoD Installations Required.)</t>
  </si>
  <si>
    <t>2.5.2.3</t>
  </si>
  <si>
    <t>Number of United States Outlying areas supporting DoD Installations or non-DoD Locations
(Minimum of 1 DoD Installations Required.)</t>
  </si>
  <si>
    <t>2.5.2.4</t>
  </si>
  <si>
    <t>Number of austere, hostile and/or contingency locations supporting DoD Installations or non-DoD Locations (Minimum of 1 DoD Installations Required.)</t>
  </si>
  <si>
    <t>Management Expertise</t>
  </si>
  <si>
    <t>2.5.2.5</t>
  </si>
  <si>
    <t>Number of subcontractors managed by prime contractor under a single construction project</t>
  </si>
  <si>
    <t>2.5.2.6</t>
  </si>
  <si>
    <t xml:space="preserve">Total Number of contracts supported as Prime at a single point in time. </t>
  </si>
  <si>
    <t>WS _: DDMMYYYY - DDMMYYYY
WS _: DDMMYYYY - DDMMYYYY
WS _: DDMMYYYY - DDMMYYYY</t>
  </si>
  <si>
    <t>2.5.2.7</t>
  </si>
  <si>
    <t>Total dollar value of construction services projects supporting DoD Installations or non-DoD Locations</t>
  </si>
  <si>
    <t>Additional Criteria - Full &amp; Open Only</t>
  </si>
  <si>
    <t>2.5.2.8</t>
  </si>
  <si>
    <t>Number of primary overseas countries supported at DoD Installations or non-DoD Locations
(Minimum of 3 DoD Installations Required.)</t>
  </si>
  <si>
    <t>2.5.2.9</t>
  </si>
  <si>
    <t xml:space="preserve">Offeror is only to input data into the yellow cells. </t>
  </si>
  <si>
    <t>Maximum Total Score (Small Business)</t>
  </si>
  <si>
    <t>Maximum Total Score (Full &amp; Open)</t>
  </si>
  <si>
    <t>Offeror's Final Self Score</t>
  </si>
  <si>
    <r>
      <t>Government</t>
    </r>
    <r>
      <rPr>
        <b/>
        <sz val="12"/>
        <rFont val="Times New Roman"/>
        <family val="1"/>
      </rPr>
      <t>-V</t>
    </r>
    <r>
      <rPr>
        <b/>
        <sz val="12"/>
        <color theme="1"/>
        <rFont val="Times New Roman"/>
        <family val="1"/>
      </rPr>
      <t>alidated Score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</si>
</sst>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3" tint="0.3999755851924192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color theme="4" tint="-0.249977111117893"/>
      <name val="Times New Roman"/>
      <family val="1"/>
    </font>
    <font>
      <b/>
      <i/>
      <sz val="12"/>
      <color theme="4" tint="-0.249977111117893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9"/>
      <color theme="4" tint="-0.249977111117893"/>
      <name val="Times New Roman"/>
      <family val="1"/>
    </font>
    <font>
      <b/>
      <sz val="16"/>
      <color theme="1"/>
      <name val="Times New Roman"/>
      <family val="1"/>
    </font>
    <font>
      <sz val="11"/>
      <color rgb="FF9C57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14" fillId="7" borderId="0" applyNumberFormat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5" borderId="0" xfId="0" applyFont="1" applyFill="1"/>
    <xf numFmtId="0" fontId="13" fillId="5" borderId="0" xfId="0" applyFont="1" applyFill="1"/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/>
    </xf>
    <xf numFmtId="1" fontId="9" fillId="3" borderId="1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3" borderId="17" xfId="0" applyFont="1" applyFill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2" fillId="5" borderId="0" xfId="0" applyFont="1" applyFill="1" applyAlignment="1">
      <alignment wrapText="1"/>
    </xf>
    <xf numFmtId="0" fontId="4" fillId="5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4" fillId="0" borderId="1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8" fillId="3" borderId="1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6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Fill="1"/>
    <xf numFmtId="0" fontId="0" fillId="0" borderId="0" xfId="0" applyFill="1"/>
    <xf numFmtId="0" fontId="10" fillId="0" borderId="16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3" fontId="10" fillId="0" borderId="20" xfId="0" applyNumberFormat="1" applyFont="1" applyBorder="1" applyAlignment="1">
      <alignment vertical="center"/>
    </xf>
    <xf numFmtId="0" fontId="10" fillId="6" borderId="16" xfId="0" applyFont="1" applyFill="1" applyBorder="1" applyAlignment="1">
      <alignment vertical="center"/>
    </xf>
    <xf numFmtId="0" fontId="10" fillId="6" borderId="13" xfId="0" applyFont="1" applyFill="1" applyBorder="1" applyAlignment="1">
      <alignment vertical="center"/>
    </xf>
    <xf numFmtId="3" fontId="10" fillId="6" borderId="20" xfId="0" applyNumberFormat="1" applyFont="1" applyFill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6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1" fontId="12" fillId="6" borderId="32" xfId="0" applyNumberFormat="1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1" fontId="6" fillId="3" borderId="34" xfId="0" applyNumberFormat="1" applyFont="1" applyFill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1" fontId="12" fillId="6" borderId="36" xfId="0" applyNumberFormat="1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" fontId="12" fillId="6" borderId="38" xfId="0" applyNumberFormat="1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 wrapText="1"/>
    </xf>
    <xf numFmtId="1" fontId="9" fillId="3" borderId="34" xfId="0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2" fontId="4" fillId="0" borderId="43" xfId="0" applyNumberFormat="1" applyFont="1" applyBorder="1" applyAlignment="1">
      <alignment horizontal="center" vertical="center" wrapText="1"/>
    </xf>
    <xf numFmtId="1" fontId="12" fillId="6" borderId="44" xfId="0" applyNumberFormat="1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1" fontId="12" fillId="6" borderId="45" xfId="0" applyNumberFormat="1" applyFont="1" applyFill="1" applyBorder="1" applyAlignment="1">
      <alignment horizontal="center" vertical="center"/>
    </xf>
    <xf numFmtId="0" fontId="16" fillId="0" borderId="0" xfId="0" applyFont="1"/>
    <xf numFmtId="3" fontId="1" fillId="0" borderId="0" xfId="0" applyNumberFormat="1" applyFont="1"/>
    <xf numFmtId="0" fontId="17" fillId="5" borderId="1" xfId="1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EEF3F-9B8B-4EB9-9ABF-1D1FCC7EBE91}">
  <sheetPr>
    <pageSetUpPr fitToPage="1"/>
  </sheetPr>
  <dimension ref="A2:R11"/>
  <sheetViews>
    <sheetView zoomScaleNormal="100" workbookViewId="0">
      <selection activeCell="A17" sqref="A17"/>
    </sheetView>
  </sheetViews>
  <sheetFormatPr defaultRowHeight="15" x14ac:dyDescent="0.25"/>
  <cols>
    <col min="1" max="1" width="44.7109375" customWidth="1"/>
    <col min="2" max="2" width="32.85546875" customWidth="1"/>
  </cols>
  <sheetData>
    <row r="2" spans="1:18" ht="18.75" x14ac:dyDescent="0.3">
      <c r="A2" s="22" t="s">
        <v>0</v>
      </c>
      <c r="B2" s="23"/>
      <c r="C2" s="23"/>
      <c r="D2" s="53"/>
      <c r="E2" s="53"/>
      <c r="F2" s="53"/>
      <c r="G2" s="53"/>
      <c r="H2" s="53"/>
      <c r="I2" s="53"/>
      <c r="J2" s="53"/>
      <c r="K2" s="53"/>
      <c r="L2" s="54"/>
      <c r="M2" s="54"/>
    </row>
    <row r="4" spans="1:18" ht="20.25" x14ac:dyDescent="0.3">
      <c r="A4" s="94" t="s">
        <v>1</v>
      </c>
      <c r="B4" s="9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A5" s="3" t="s">
        <v>2</v>
      </c>
      <c r="B5" s="9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A6" s="3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s="3"/>
      <c r="B9" s="95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ht="45" x14ac:dyDescent="0.25">
      <c r="A11" s="3" t="s">
        <v>6</v>
      </c>
      <c r="B11" s="96" t="s">
        <v>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</sheetData>
  <pageMargins left="0.7" right="0.7" top="0.75" bottom="0.75" header="0.3" footer="0.3"/>
  <pageSetup scale="65" orientation="landscape" horizontalDpi="1200" verticalDpi="1200" r:id="rId1"/>
  <headerFooter>
    <oddHeader>&amp;R&amp;"Times New Roman,Regular"FA8903-24-R-0023
Appendix L-05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92"/>
  <sheetViews>
    <sheetView tabSelected="1" topLeftCell="A3" zoomScaleNormal="100" workbookViewId="0">
      <pane xSplit="2" ySplit="2" topLeftCell="C5" activePane="bottomRight" state="frozen"/>
      <selection pane="topRight" activeCell="C3" sqref="C3"/>
      <selection pane="bottomLeft" activeCell="A5" sqref="A5"/>
      <selection pane="bottomRight" activeCell="J27" sqref="A3:J27"/>
    </sheetView>
  </sheetViews>
  <sheetFormatPr defaultColWidth="9.140625" defaultRowHeight="15" x14ac:dyDescent="0.25"/>
  <cols>
    <col min="1" max="1" width="11.5703125" style="1" customWidth="1"/>
    <col min="2" max="2" width="85" customWidth="1"/>
    <col min="3" max="3" width="31.85546875" customWidth="1"/>
    <col min="4" max="4" width="14" customWidth="1"/>
    <col min="5" max="5" width="15.7109375" customWidth="1"/>
    <col min="6" max="6" width="17.42578125" customWidth="1"/>
    <col min="7" max="7" width="16.42578125" customWidth="1"/>
    <col min="8" max="8" width="11.28515625" customWidth="1"/>
    <col min="9" max="9" width="16.5703125" customWidth="1"/>
    <col min="10" max="10" width="16.28515625" customWidth="1"/>
    <col min="11" max="20" width="9.140625" customWidth="1"/>
  </cols>
  <sheetData>
    <row r="1" spans="1:20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S1" s="1"/>
    </row>
    <row r="2" spans="1:20" ht="18.75" x14ac:dyDescent="0.3">
      <c r="A2" s="98" t="s">
        <v>8</v>
      </c>
      <c r="B2" s="98"/>
      <c r="C2" s="98"/>
      <c r="D2" s="98"/>
      <c r="E2" s="98"/>
      <c r="F2" s="98"/>
      <c r="G2" s="98"/>
      <c r="H2" s="98"/>
      <c r="I2" s="98"/>
      <c r="J2" s="98"/>
      <c r="K2" s="1"/>
      <c r="L2" s="1"/>
      <c r="M2" s="1"/>
      <c r="N2" s="1"/>
      <c r="O2" s="1"/>
    </row>
    <row r="3" spans="1:20" ht="18.75" x14ac:dyDescent="0.3">
      <c r="A3" s="99" t="s">
        <v>9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1"/>
      <c r="N3" s="1"/>
      <c r="O3" s="1"/>
    </row>
    <row r="4" spans="1:20" ht="18.75" x14ac:dyDescent="0.3">
      <c r="A4" s="100" t="s">
        <v>10</v>
      </c>
      <c r="B4" s="100"/>
      <c r="C4" s="100"/>
      <c r="D4" s="100"/>
      <c r="E4" s="100"/>
      <c r="F4" s="100"/>
      <c r="G4" s="100"/>
      <c r="H4" s="100"/>
      <c r="I4" s="100"/>
      <c r="J4" s="100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62"/>
      <c r="B5" s="63"/>
      <c r="C5" s="63"/>
      <c r="D5" s="63"/>
      <c r="E5" s="64"/>
      <c r="F5" s="64"/>
      <c r="G5" s="64"/>
      <c r="H5" s="64"/>
      <c r="I5" s="64"/>
      <c r="J5" s="64"/>
      <c r="K5" s="1"/>
      <c r="L5" s="1"/>
      <c r="M5" s="1"/>
      <c r="N5" s="1"/>
      <c r="O5" s="1"/>
      <c r="P5" s="1"/>
      <c r="Q5" s="1"/>
      <c r="R5" s="2"/>
      <c r="S5" s="2"/>
    </row>
    <row r="6" spans="1:20" ht="81.75" customHeight="1" x14ac:dyDescent="0.25">
      <c r="A6" s="65" t="s">
        <v>11</v>
      </c>
      <c r="B6" s="66" t="s">
        <v>12</v>
      </c>
      <c r="C6" s="67" t="s">
        <v>13</v>
      </c>
      <c r="D6" s="67" t="s">
        <v>14</v>
      </c>
      <c r="E6" s="68" t="s">
        <v>15</v>
      </c>
      <c r="F6" s="69" t="s">
        <v>16</v>
      </c>
      <c r="G6" s="70" t="s">
        <v>17</v>
      </c>
      <c r="H6" s="71" t="s">
        <v>18</v>
      </c>
      <c r="I6" s="71" t="s">
        <v>19</v>
      </c>
      <c r="J6" s="72" t="s">
        <v>20</v>
      </c>
      <c r="K6" s="1"/>
      <c r="L6" s="1"/>
      <c r="M6" s="1"/>
      <c r="N6" s="1"/>
      <c r="O6" s="1"/>
      <c r="P6" s="1"/>
      <c r="Q6" s="1"/>
      <c r="R6" s="2"/>
      <c r="S6" s="1"/>
    </row>
    <row r="7" spans="1:20" ht="15.75" x14ac:dyDescent="0.25">
      <c r="A7" s="73"/>
      <c r="B7" s="20" t="s">
        <v>21</v>
      </c>
      <c r="C7" s="20"/>
      <c r="D7" s="20"/>
      <c r="E7" s="28"/>
      <c r="F7" s="34"/>
      <c r="G7" s="21"/>
      <c r="H7" s="21"/>
      <c r="I7" s="21"/>
      <c r="J7" s="74"/>
      <c r="K7" s="52"/>
      <c r="L7" s="1"/>
      <c r="M7" s="1"/>
      <c r="N7" s="1"/>
      <c r="O7" s="1"/>
      <c r="P7" s="1"/>
      <c r="Q7" s="1"/>
      <c r="R7" s="2"/>
      <c r="S7" s="1"/>
    </row>
    <row r="8" spans="1:20" ht="30" x14ac:dyDescent="0.25">
      <c r="A8" s="75" t="s">
        <v>22</v>
      </c>
      <c r="B8" s="17" t="s">
        <v>23</v>
      </c>
      <c r="C8" s="13"/>
      <c r="D8" s="24">
        <v>9</v>
      </c>
      <c r="E8" s="29">
        <v>9</v>
      </c>
      <c r="F8" s="35">
        <f>1000/D8</f>
        <v>111.11111111111111</v>
      </c>
      <c r="G8" s="31">
        <f>E8*F8</f>
        <v>1000</v>
      </c>
      <c r="H8" s="47">
        <v>9</v>
      </c>
      <c r="I8" s="47">
        <f>H8*1000</f>
        <v>9000</v>
      </c>
      <c r="J8" s="76">
        <f>$G8*$H8</f>
        <v>9000</v>
      </c>
      <c r="K8" s="1"/>
      <c r="L8" s="1"/>
      <c r="M8" s="1"/>
      <c r="N8" s="1"/>
      <c r="O8" s="1"/>
      <c r="P8" s="1"/>
      <c r="Q8" s="1"/>
      <c r="R8" s="2"/>
      <c r="S8" s="1"/>
    </row>
    <row r="9" spans="1:20" ht="15.75" x14ac:dyDescent="0.25">
      <c r="A9" s="77"/>
      <c r="B9" s="12" t="s">
        <v>24</v>
      </c>
      <c r="C9" s="12"/>
      <c r="D9" s="12"/>
      <c r="E9" s="7"/>
      <c r="F9" s="36"/>
      <c r="G9" s="49"/>
      <c r="H9" s="49"/>
      <c r="I9" s="49"/>
      <c r="J9" s="78"/>
      <c r="K9" s="1"/>
      <c r="L9" s="1"/>
      <c r="M9" s="1"/>
      <c r="N9" s="1"/>
      <c r="O9" s="1"/>
      <c r="P9" s="1"/>
      <c r="Q9" s="1"/>
      <c r="R9" s="2"/>
      <c r="S9" s="1"/>
    </row>
    <row r="10" spans="1:20" ht="30" x14ac:dyDescent="0.25">
      <c r="A10" s="75" t="s">
        <v>25</v>
      </c>
      <c r="B10" s="19" t="s">
        <v>26</v>
      </c>
      <c r="C10" s="13"/>
      <c r="D10" s="24">
        <v>8</v>
      </c>
      <c r="E10" s="29">
        <v>8</v>
      </c>
      <c r="F10" s="35">
        <f>1000/D10</f>
        <v>125</v>
      </c>
      <c r="G10" s="31">
        <f>E10*F10</f>
        <v>1000</v>
      </c>
      <c r="H10" s="47">
        <v>7</v>
      </c>
      <c r="I10" s="47">
        <f>H10*1000</f>
        <v>7000</v>
      </c>
      <c r="J10" s="76">
        <f t="shared" ref="J10:J19" si="0">$G10*$H10</f>
        <v>7000</v>
      </c>
      <c r="K10" s="51"/>
      <c r="L10" s="1"/>
      <c r="M10" s="1"/>
      <c r="N10" s="1"/>
      <c r="O10" s="1"/>
      <c r="P10" s="1"/>
      <c r="Q10" s="1"/>
      <c r="R10" s="2"/>
      <c r="S10" s="1"/>
    </row>
    <row r="11" spans="1:20" ht="30" x14ac:dyDescent="0.25">
      <c r="A11" s="79" t="s">
        <v>27</v>
      </c>
      <c r="B11" s="15" t="s">
        <v>28</v>
      </c>
      <c r="C11" s="8"/>
      <c r="D11" s="25">
        <v>3</v>
      </c>
      <c r="E11" s="29"/>
      <c r="F11" s="37">
        <f>1000/D11</f>
        <v>333.33333333333331</v>
      </c>
      <c r="G11" s="31">
        <f>E11*F11</f>
        <v>0</v>
      </c>
      <c r="H11" s="50">
        <v>3</v>
      </c>
      <c r="I11" s="50">
        <f>H11*1000</f>
        <v>3000</v>
      </c>
      <c r="J11" s="80">
        <f t="shared" si="0"/>
        <v>0</v>
      </c>
      <c r="K11" s="4"/>
      <c r="L11" s="1"/>
      <c r="M11" s="1"/>
      <c r="N11" s="1"/>
      <c r="O11" s="1"/>
      <c r="P11" s="1"/>
      <c r="Q11" s="1"/>
      <c r="R11" s="2"/>
      <c r="S11" s="1"/>
    </row>
    <row r="12" spans="1:20" ht="30" x14ac:dyDescent="0.25">
      <c r="A12" s="79" t="s">
        <v>29</v>
      </c>
      <c r="B12" s="15" t="s">
        <v>30</v>
      </c>
      <c r="C12" s="8"/>
      <c r="D12" s="25">
        <v>2</v>
      </c>
      <c r="E12" s="29"/>
      <c r="F12" s="37">
        <f>1000/D12</f>
        <v>500</v>
      </c>
      <c r="G12" s="31">
        <f>E12*F12</f>
        <v>0</v>
      </c>
      <c r="H12" s="50">
        <v>1</v>
      </c>
      <c r="I12" s="50">
        <f t="shared" ref="I12" si="1">H12*1000</f>
        <v>1000</v>
      </c>
      <c r="J12" s="80">
        <f t="shared" si="0"/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5.75" x14ac:dyDescent="0.25">
      <c r="A13" s="77"/>
      <c r="B13" s="12" t="s">
        <v>31</v>
      </c>
      <c r="C13" s="12"/>
      <c r="D13" s="12"/>
      <c r="E13" s="7"/>
      <c r="F13" s="36"/>
      <c r="G13" s="49"/>
      <c r="H13" s="49"/>
      <c r="I13" s="49"/>
      <c r="J13" s="78"/>
      <c r="K13" s="1"/>
      <c r="L13" s="1"/>
      <c r="M13" s="1"/>
      <c r="N13" s="1"/>
      <c r="O13" s="1"/>
      <c r="P13" s="1"/>
      <c r="Q13" s="1"/>
      <c r="R13" s="1"/>
      <c r="S13" s="1"/>
    </row>
    <row r="14" spans="1:20" x14ac:dyDescent="0.25">
      <c r="A14" s="75" t="s">
        <v>32</v>
      </c>
      <c r="B14" s="18" t="s">
        <v>33</v>
      </c>
      <c r="C14" s="46"/>
      <c r="D14" s="26">
        <v>80</v>
      </c>
      <c r="E14" s="29"/>
      <c r="F14" s="38">
        <f>1000/D14</f>
        <v>12.5</v>
      </c>
      <c r="G14" s="31">
        <f>E14*F14</f>
        <v>0</v>
      </c>
      <c r="H14" s="47">
        <v>3</v>
      </c>
      <c r="I14" s="47">
        <f t="shared" ref="I14:I16" si="2">H14*1000</f>
        <v>3000</v>
      </c>
      <c r="J14" s="76">
        <f t="shared" si="0"/>
        <v>0</v>
      </c>
      <c r="K14" s="1"/>
      <c r="L14" s="1"/>
      <c r="M14" s="1"/>
      <c r="N14" s="1"/>
      <c r="O14" s="1"/>
      <c r="P14" s="1"/>
      <c r="Q14" s="1"/>
      <c r="R14" s="1"/>
      <c r="S14" s="1"/>
    </row>
    <row r="15" spans="1:20" ht="69" customHeight="1" x14ac:dyDescent="0.25">
      <c r="A15" s="79" t="s">
        <v>34</v>
      </c>
      <c r="B15" s="44" t="s">
        <v>35</v>
      </c>
      <c r="C15" s="96" t="s">
        <v>36</v>
      </c>
      <c r="D15" s="45">
        <v>6</v>
      </c>
      <c r="E15" s="29"/>
      <c r="F15" s="39">
        <f>1000/D15</f>
        <v>166.66666666666666</v>
      </c>
      <c r="G15" s="31">
        <f>E15*F15</f>
        <v>0</v>
      </c>
      <c r="H15" s="50">
        <v>5</v>
      </c>
      <c r="I15" s="50">
        <f t="shared" si="2"/>
        <v>5000</v>
      </c>
      <c r="J15" s="80">
        <f t="shared" si="0"/>
        <v>0</v>
      </c>
      <c r="K15" s="1"/>
      <c r="L15" s="1"/>
      <c r="M15" s="1"/>
      <c r="N15" s="1"/>
      <c r="O15" s="1"/>
      <c r="P15" s="1"/>
      <c r="Q15" s="1"/>
      <c r="R15" s="1"/>
      <c r="S15" s="1"/>
    </row>
    <row r="16" spans="1:20" ht="30" x14ac:dyDescent="0.25">
      <c r="A16" s="81" t="s">
        <v>37</v>
      </c>
      <c r="B16" s="16" t="s">
        <v>38</v>
      </c>
      <c r="C16" s="46"/>
      <c r="D16" s="27">
        <f>3*22</f>
        <v>66</v>
      </c>
      <c r="E16" s="29"/>
      <c r="F16" s="40">
        <f>1000/D16</f>
        <v>15.151515151515152</v>
      </c>
      <c r="G16" s="31">
        <f>E16*F16</f>
        <v>0</v>
      </c>
      <c r="H16" s="48">
        <v>5</v>
      </c>
      <c r="I16" s="48">
        <f t="shared" si="2"/>
        <v>5000</v>
      </c>
      <c r="J16" s="82">
        <f>$G16*$H16</f>
        <v>0</v>
      </c>
      <c r="K16" s="1"/>
      <c r="L16" s="1"/>
      <c r="M16" s="1"/>
      <c r="N16" s="1"/>
      <c r="O16" s="1"/>
      <c r="P16" s="1"/>
      <c r="Q16" s="1"/>
      <c r="R16" s="1"/>
      <c r="S16" s="1"/>
    </row>
    <row r="17" spans="1:19" ht="15.75" x14ac:dyDescent="0.25">
      <c r="A17" s="83"/>
      <c r="B17" s="12" t="s">
        <v>39</v>
      </c>
      <c r="C17" s="12"/>
      <c r="D17" s="12"/>
      <c r="E17" s="30"/>
      <c r="F17" s="14"/>
      <c r="G17" s="32"/>
      <c r="H17" s="32"/>
      <c r="I17" s="32"/>
      <c r="J17" s="84"/>
      <c r="K17" s="1"/>
      <c r="L17" s="1"/>
      <c r="M17" s="1"/>
      <c r="N17" s="1"/>
      <c r="O17" s="1"/>
      <c r="P17" s="1"/>
      <c r="Q17" s="1"/>
      <c r="R17" s="1"/>
      <c r="S17" s="1"/>
    </row>
    <row r="18" spans="1:19" ht="30" x14ac:dyDescent="0.25">
      <c r="A18" s="75" t="s">
        <v>40</v>
      </c>
      <c r="B18" s="17" t="s">
        <v>41</v>
      </c>
      <c r="C18" s="13"/>
      <c r="D18" s="24">
        <v>6</v>
      </c>
      <c r="E18" s="42"/>
      <c r="F18" s="35">
        <f>1000/D18</f>
        <v>166.66666666666666</v>
      </c>
      <c r="G18" s="31">
        <f>E18*F18</f>
        <v>0</v>
      </c>
      <c r="H18" s="47">
        <v>7</v>
      </c>
      <c r="I18" s="47">
        <f t="shared" ref="I18:I19" si="3">H18*1000</f>
        <v>7000</v>
      </c>
      <c r="J18" s="76">
        <f t="shared" si="0"/>
        <v>0</v>
      </c>
      <c r="K18" s="4"/>
      <c r="L18" s="1"/>
      <c r="M18" s="1"/>
      <c r="N18" s="1"/>
      <c r="O18" s="1"/>
      <c r="P18" s="1"/>
      <c r="Q18" s="1"/>
      <c r="R18" s="1"/>
      <c r="S18" s="1"/>
    </row>
    <row r="19" spans="1:19" ht="30" x14ac:dyDescent="0.25">
      <c r="A19" s="85" t="s">
        <v>42</v>
      </c>
      <c r="B19" s="86" t="s">
        <v>38</v>
      </c>
      <c r="C19" s="87"/>
      <c r="D19" s="88">
        <f>28*4</f>
        <v>112</v>
      </c>
      <c r="E19" s="89"/>
      <c r="F19" s="90">
        <f>1000/D19</f>
        <v>8.9285714285714288</v>
      </c>
      <c r="G19" s="91">
        <f>E19*F19</f>
        <v>0</v>
      </c>
      <c r="H19" s="92">
        <v>5</v>
      </c>
      <c r="I19" s="92">
        <f t="shared" si="3"/>
        <v>5000</v>
      </c>
      <c r="J19" s="93">
        <f t="shared" si="0"/>
        <v>0</v>
      </c>
      <c r="K19" s="1"/>
      <c r="L19" s="1"/>
      <c r="M19" s="1"/>
      <c r="N19" s="1"/>
      <c r="O19" s="1"/>
      <c r="P19" s="1"/>
      <c r="Q19" s="1"/>
      <c r="R19" s="1"/>
    </row>
    <row r="20" spans="1:19" ht="15.75" x14ac:dyDescent="0.25">
      <c r="A20" s="6"/>
      <c r="B20" s="9"/>
      <c r="C20" s="10"/>
      <c r="D20" s="10"/>
      <c r="E20" s="10"/>
      <c r="F20" s="5"/>
      <c r="G20" s="4"/>
      <c r="H20" s="5"/>
      <c r="I20" s="5"/>
      <c r="J20" s="5"/>
      <c r="K20" s="1"/>
      <c r="L20" s="1"/>
      <c r="M20" s="1"/>
      <c r="N20" s="1"/>
      <c r="O20" s="1"/>
      <c r="P20" s="1"/>
      <c r="Q20" s="1"/>
      <c r="R20" s="1"/>
    </row>
    <row r="21" spans="1:19" ht="15.75" x14ac:dyDescent="0.25">
      <c r="A21" s="6"/>
      <c r="B21" s="41" t="s">
        <v>43</v>
      </c>
      <c r="C21" s="10"/>
      <c r="D21" s="10"/>
      <c r="E21" s="10"/>
      <c r="F21" s="5"/>
      <c r="G21" s="4"/>
      <c r="H21" s="5"/>
      <c r="I21" s="5"/>
      <c r="J21" s="4"/>
      <c r="K21" s="1"/>
      <c r="L21" s="1"/>
      <c r="M21" s="1"/>
      <c r="N21" s="1"/>
      <c r="O21" s="1"/>
      <c r="P21" s="1"/>
      <c r="Q21" s="1"/>
      <c r="R21" s="1"/>
    </row>
    <row r="22" spans="1:19" ht="16.5" thickBot="1" x14ac:dyDescent="0.3">
      <c r="A22" s="4"/>
      <c r="B22" s="9"/>
      <c r="C22" s="10"/>
      <c r="D22" s="10"/>
      <c r="E22" s="10"/>
      <c r="F22" s="5"/>
      <c r="G22" s="4"/>
      <c r="H22" s="5"/>
      <c r="I22" s="5"/>
      <c r="J22" s="4"/>
      <c r="K22" s="1"/>
      <c r="L22" s="1"/>
      <c r="M22" s="1"/>
      <c r="N22" s="1"/>
      <c r="O22" s="1"/>
      <c r="P22" s="1"/>
      <c r="Q22" s="1"/>
      <c r="R22" s="1"/>
    </row>
    <row r="23" spans="1:19" ht="16.5" thickBot="1" x14ac:dyDescent="0.3">
      <c r="A23" s="4"/>
      <c r="B23" s="55" t="s">
        <v>44</v>
      </c>
      <c r="C23" s="56"/>
      <c r="D23" s="56"/>
      <c r="E23" s="57">
        <f>SUM(I$8:I$16)</f>
        <v>33000</v>
      </c>
      <c r="F23" s="5"/>
      <c r="G23" s="4"/>
      <c r="H23" s="5"/>
      <c r="I23" s="5"/>
      <c r="J23" s="4"/>
      <c r="K23" s="1"/>
      <c r="L23" s="1"/>
      <c r="M23" s="1"/>
      <c r="N23" s="1"/>
      <c r="O23" s="1"/>
      <c r="P23" s="1"/>
      <c r="Q23" s="1"/>
      <c r="R23" s="1"/>
    </row>
    <row r="24" spans="1:19" ht="16.5" thickBot="1" x14ac:dyDescent="0.3">
      <c r="A24" s="4"/>
      <c r="B24" s="55" t="s">
        <v>45</v>
      </c>
      <c r="C24" s="56"/>
      <c r="D24" s="56"/>
      <c r="E24" s="57">
        <f>SUM(I$8:I$19)</f>
        <v>45000</v>
      </c>
      <c r="F24" s="4"/>
      <c r="G24" s="4"/>
      <c r="H24" s="4"/>
      <c r="I24" s="4"/>
      <c r="J24" s="4"/>
      <c r="K24" s="1"/>
      <c r="L24" s="1"/>
      <c r="M24" s="1"/>
      <c r="N24" s="1"/>
      <c r="O24" s="1"/>
      <c r="P24" s="1"/>
      <c r="Q24" s="1"/>
      <c r="R24" s="1"/>
    </row>
    <row r="25" spans="1:19" ht="16.5" thickBot="1" x14ac:dyDescent="0.3">
      <c r="A25" s="4"/>
      <c r="B25" s="58" t="s">
        <v>46</v>
      </c>
      <c r="C25" s="59"/>
      <c r="D25" s="59"/>
      <c r="E25" s="60">
        <f>SUM($J$8:$J$19)</f>
        <v>16000</v>
      </c>
      <c r="F25" s="4"/>
      <c r="G25" s="4"/>
      <c r="H25" s="4"/>
      <c r="I25" s="4"/>
      <c r="J25" s="4"/>
      <c r="K25" s="1"/>
      <c r="L25" s="1"/>
      <c r="M25" s="1"/>
      <c r="N25" s="1"/>
      <c r="O25" s="1"/>
      <c r="P25" s="1"/>
      <c r="Q25" s="1"/>
      <c r="R25" s="1"/>
    </row>
    <row r="26" spans="1:19" ht="16.5" thickBot="1" x14ac:dyDescent="0.3">
      <c r="A26" s="4"/>
      <c r="B26" s="55" t="s">
        <v>47</v>
      </c>
      <c r="C26" s="56"/>
      <c r="D26" s="56"/>
      <c r="E26" s="61"/>
      <c r="F26" s="4"/>
      <c r="G26" s="4"/>
      <c r="H26" s="4"/>
      <c r="I26" s="4"/>
      <c r="J26" s="4"/>
      <c r="K26" s="1"/>
      <c r="L26" s="1"/>
      <c r="M26" s="1"/>
      <c r="N26" s="1"/>
      <c r="O26" s="1"/>
      <c r="P26" s="1"/>
      <c r="Q26" s="1"/>
      <c r="R26" s="1"/>
    </row>
    <row r="27" spans="1:19" ht="15.75" x14ac:dyDescent="0.25">
      <c r="A27" s="4"/>
      <c r="B27" s="33"/>
      <c r="C27" s="33"/>
      <c r="D27" s="33"/>
      <c r="E27" s="11"/>
      <c r="F27" s="4"/>
      <c r="G27" s="4"/>
      <c r="H27" s="4"/>
      <c r="I27" s="4"/>
      <c r="J27" s="4"/>
      <c r="K27" s="1"/>
      <c r="L27" s="1"/>
      <c r="M27" s="1"/>
      <c r="N27" s="1"/>
      <c r="O27" s="1"/>
      <c r="P27" s="1"/>
      <c r="Q27" s="1"/>
      <c r="R27" s="1"/>
    </row>
    <row r="28" spans="1:19" x14ac:dyDescent="0.25">
      <c r="A28" s="4"/>
      <c r="C28" s="3"/>
      <c r="D28" s="3"/>
      <c r="E28" s="3"/>
      <c r="F28" s="4"/>
      <c r="G28" s="4"/>
      <c r="H28" s="4"/>
      <c r="I28" s="4"/>
      <c r="J28" s="4"/>
      <c r="K28" s="1"/>
      <c r="L28" s="1"/>
      <c r="M28" s="1"/>
      <c r="N28" s="1"/>
      <c r="O28" s="1"/>
      <c r="P28" s="1"/>
      <c r="Q28" s="1"/>
      <c r="R28" s="1"/>
    </row>
    <row r="29" spans="1:19" x14ac:dyDescent="0.25">
      <c r="A29" s="4"/>
      <c r="B29" s="43"/>
      <c r="C29" s="3"/>
      <c r="D29" s="3"/>
      <c r="E29" s="3"/>
      <c r="F29" s="4"/>
      <c r="G29" s="4"/>
      <c r="H29" s="4"/>
      <c r="I29" s="4"/>
      <c r="J29" s="4"/>
      <c r="K29" s="1"/>
      <c r="L29" s="1"/>
      <c r="M29" s="1"/>
      <c r="N29" s="1"/>
      <c r="O29" s="1"/>
      <c r="P29" s="1"/>
      <c r="Q29" s="1"/>
      <c r="R29" s="1"/>
    </row>
    <row r="30" spans="1:19" x14ac:dyDescent="0.25">
      <c r="A30" s="4"/>
      <c r="B30" s="3"/>
      <c r="C30" s="3"/>
      <c r="D30" s="3"/>
      <c r="E30" s="3"/>
      <c r="F30" s="4"/>
      <c r="G30" s="4"/>
      <c r="H30" s="4"/>
      <c r="I30" s="4"/>
      <c r="J30" s="4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4"/>
      <c r="B31" s="3"/>
      <c r="C31" s="3"/>
      <c r="D31" s="3"/>
      <c r="E31" s="3"/>
      <c r="F31" s="4"/>
      <c r="G31" s="4"/>
      <c r="H31" s="4"/>
      <c r="I31" s="4"/>
      <c r="J31" s="4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4"/>
      <c r="B32" s="3"/>
      <c r="C32" s="3"/>
      <c r="D32" s="3"/>
      <c r="E32" s="3"/>
      <c r="F32" s="4"/>
      <c r="G32" s="4"/>
      <c r="H32" s="4"/>
      <c r="I32" s="4"/>
      <c r="J32" s="4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4"/>
      <c r="B33" s="3"/>
      <c r="C33" s="3"/>
      <c r="D33" s="3"/>
      <c r="E33" s="3"/>
      <c r="F33" s="4"/>
      <c r="G33" s="4"/>
      <c r="H33" s="4"/>
      <c r="I33" s="4"/>
      <c r="J33" s="4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4"/>
      <c r="B34" s="3"/>
      <c r="C34" s="3"/>
      <c r="D34" s="3"/>
      <c r="E34" s="3"/>
      <c r="F34" s="4"/>
      <c r="G34" s="4"/>
      <c r="H34" s="4"/>
      <c r="I34" s="4"/>
      <c r="J34" s="4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4"/>
      <c r="B35" s="3"/>
      <c r="C35" s="3"/>
      <c r="D35" s="3"/>
      <c r="E35" s="3"/>
      <c r="F35" s="4"/>
      <c r="G35" s="4"/>
      <c r="H35" s="4"/>
      <c r="I35" s="4"/>
      <c r="J35" s="4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4"/>
      <c r="B36" s="3"/>
      <c r="C36" s="3"/>
      <c r="D36" s="3"/>
      <c r="E36" s="3"/>
      <c r="F36" s="4"/>
      <c r="G36" s="4"/>
      <c r="H36" s="4"/>
      <c r="I36" s="4"/>
      <c r="J36" s="4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4"/>
      <c r="B37" s="3"/>
      <c r="C37" s="3"/>
      <c r="D37" s="3"/>
      <c r="E37" s="3"/>
      <c r="F37" s="4"/>
      <c r="G37" s="4"/>
      <c r="H37" s="4"/>
      <c r="I37" s="4"/>
      <c r="J37" s="4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4"/>
      <c r="B38" s="3"/>
      <c r="C38" s="3"/>
      <c r="D38" s="3"/>
      <c r="E38" s="3"/>
      <c r="F38" s="4"/>
      <c r="G38" s="4"/>
      <c r="H38" s="4"/>
      <c r="I38" s="4"/>
      <c r="J38" s="4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4"/>
      <c r="B39" s="3"/>
      <c r="C39" s="3"/>
      <c r="D39" s="3"/>
      <c r="E39" s="3"/>
      <c r="F39" s="4"/>
      <c r="G39" s="4"/>
      <c r="H39" s="4"/>
      <c r="I39" s="4"/>
      <c r="J39" s="4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4"/>
      <c r="B40" s="3"/>
      <c r="C40" s="3"/>
      <c r="D40" s="3"/>
      <c r="E40" s="3"/>
      <c r="F40" s="4"/>
      <c r="G40" s="1"/>
      <c r="H40" s="4"/>
      <c r="I40" s="4"/>
      <c r="J40" s="4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4"/>
      <c r="B41" s="3"/>
      <c r="C41" s="3"/>
      <c r="D41" s="3"/>
      <c r="E41" s="3"/>
      <c r="F41" s="4"/>
      <c r="G41" s="1"/>
      <c r="H41" s="4"/>
      <c r="I41" s="4"/>
      <c r="J41" s="4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4"/>
      <c r="B42" s="3"/>
      <c r="C42" s="3"/>
      <c r="D42" s="3"/>
      <c r="E42" s="3"/>
      <c r="F42" s="4"/>
      <c r="G42" s="1"/>
      <c r="H42" s="4"/>
      <c r="I42" s="4"/>
      <c r="J42" s="4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4"/>
      <c r="B43" s="3"/>
      <c r="C43" s="3"/>
      <c r="D43" s="3"/>
      <c r="E43" s="3"/>
      <c r="F43" s="4"/>
      <c r="G43" s="1"/>
      <c r="H43" s="4"/>
      <c r="I43" s="4"/>
      <c r="J43" s="4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4"/>
      <c r="B44" s="3"/>
      <c r="C44" s="3"/>
      <c r="D44" s="3"/>
      <c r="E44" s="3"/>
      <c r="F44" s="4"/>
      <c r="G44" s="1"/>
      <c r="H44" s="4"/>
      <c r="I44" s="4"/>
      <c r="J44" s="4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4"/>
      <c r="B45" s="3"/>
      <c r="C45" s="3"/>
      <c r="D45" s="3"/>
      <c r="E45" s="3"/>
      <c r="F45" s="4"/>
      <c r="G45" s="1"/>
      <c r="H45" s="4"/>
      <c r="I45" s="4"/>
      <c r="J45" s="4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4"/>
      <c r="B46" s="3"/>
      <c r="C46" s="3"/>
      <c r="D46" s="3"/>
      <c r="E46" s="3"/>
      <c r="F46" s="4"/>
      <c r="G46" s="1"/>
      <c r="H46" s="4"/>
      <c r="I46" s="4"/>
      <c r="J46" s="4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4"/>
      <c r="B47" s="3"/>
      <c r="C47" s="3"/>
      <c r="D47" s="3"/>
      <c r="E47" s="3"/>
      <c r="F47" s="4"/>
      <c r="G47" s="1"/>
      <c r="H47" s="4"/>
      <c r="I47" s="4"/>
      <c r="J47" s="4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4"/>
      <c r="B48" s="3"/>
      <c r="C48" s="3"/>
      <c r="D48" s="3"/>
      <c r="E48" s="3"/>
      <c r="F48" s="4"/>
      <c r="G48" s="1"/>
      <c r="H48" s="4"/>
      <c r="I48" s="4"/>
      <c r="J48" s="4"/>
      <c r="K48" s="1"/>
      <c r="L48" s="1"/>
      <c r="M48" s="1"/>
      <c r="N48" s="1"/>
      <c r="O48" s="1"/>
      <c r="P48" s="1"/>
      <c r="Q48" s="1"/>
      <c r="R48" s="1"/>
      <c r="S48" s="1"/>
    </row>
    <row r="49" spans="1:19" x14ac:dyDescent="0.25">
      <c r="A49" s="4"/>
      <c r="B49" s="3"/>
      <c r="C49" s="3"/>
      <c r="D49" s="3"/>
      <c r="E49" s="3"/>
      <c r="F49" s="4"/>
      <c r="G49" s="1"/>
      <c r="H49" s="4"/>
      <c r="I49" s="4"/>
      <c r="J49" s="4"/>
      <c r="K49" s="1"/>
      <c r="L49" s="1"/>
      <c r="M49" s="1"/>
      <c r="N49" s="1"/>
      <c r="O49" s="1"/>
      <c r="P49" s="1"/>
      <c r="Q49" s="1"/>
      <c r="R49" s="1"/>
      <c r="S49" s="1"/>
    </row>
    <row r="50" spans="1:19" x14ac:dyDescent="0.25">
      <c r="B50" s="3"/>
      <c r="C50" s="3"/>
      <c r="D50" s="3"/>
      <c r="E50" s="3"/>
      <c r="F50" s="4"/>
      <c r="G50" s="1"/>
      <c r="H50" s="4"/>
      <c r="I50" s="4"/>
      <c r="J50" s="4"/>
      <c r="K50" s="1"/>
      <c r="L50" s="1"/>
      <c r="M50" s="1"/>
      <c r="N50" s="1"/>
      <c r="O50" s="1"/>
      <c r="P50" s="1"/>
      <c r="Q50" s="1"/>
      <c r="R50" s="1"/>
      <c r="S50" s="1"/>
    </row>
    <row r="51" spans="1:19" x14ac:dyDescent="0.25">
      <c r="B51" s="3"/>
      <c r="C51" s="3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x14ac:dyDescent="0.25">
      <c r="B52" s="3"/>
      <c r="C52" s="3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x14ac:dyDescent="0.25">
      <c r="B53" s="3"/>
      <c r="C53" s="3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x14ac:dyDescent="0.25"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x14ac:dyDescent="0.25"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x14ac:dyDescent="0.25"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x14ac:dyDescent="0.25"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25"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x14ac:dyDescent="0.25"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x14ac:dyDescent="0.25"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x14ac:dyDescent="0.25"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x14ac:dyDescent="0.25"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x14ac:dyDescent="0.25"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x14ac:dyDescent="0.25"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6:19" x14ac:dyDescent="0.25"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6:19" x14ac:dyDescent="0.25"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6:19" x14ac:dyDescent="0.2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6:19" x14ac:dyDescent="0.2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6:19" x14ac:dyDescent="0.2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6:19" x14ac:dyDescent="0.2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6:19" x14ac:dyDescent="0.2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6:19" x14ac:dyDescent="0.2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6:19" x14ac:dyDescent="0.2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6:19" x14ac:dyDescent="0.2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6:19" x14ac:dyDescent="0.25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6:19" x14ac:dyDescent="0.25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6:19" x14ac:dyDescent="0.25"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6:19" x14ac:dyDescent="0.25"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6:19" x14ac:dyDescent="0.25"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6:19" x14ac:dyDescent="0.25"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6:19" x14ac:dyDescent="0.25"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6:19" x14ac:dyDescent="0.25"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6:19" x14ac:dyDescent="0.25"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6:19" x14ac:dyDescent="0.25"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6:19" x14ac:dyDescent="0.25"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6:19" x14ac:dyDescent="0.25"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6:19" x14ac:dyDescent="0.25"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6:19" x14ac:dyDescent="0.25"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6:19" x14ac:dyDescent="0.25"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6:19" x14ac:dyDescent="0.25"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6:19" x14ac:dyDescent="0.25"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6:19" x14ac:dyDescent="0.25"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6:19" x14ac:dyDescent="0.25"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6:19" x14ac:dyDescent="0.25"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6:19" x14ac:dyDescent="0.25"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6:19" x14ac:dyDescent="0.25"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6:19" x14ac:dyDescent="0.25"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6:19" x14ac:dyDescent="0.25"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6:19" x14ac:dyDescent="0.25"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6:19" x14ac:dyDescent="0.25"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6:19" x14ac:dyDescent="0.25"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6:19" x14ac:dyDescent="0.25"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6:19" x14ac:dyDescent="0.25"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6:19" x14ac:dyDescent="0.25"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6:19" x14ac:dyDescent="0.25"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6:19" x14ac:dyDescent="0.25"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6:19" x14ac:dyDescent="0.25"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6:19" x14ac:dyDescent="0.25"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6:19" x14ac:dyDescent="0.25"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6:19" x14ac:dyDescent="0.25"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6:19" x14ac:dyDescent="0.25"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6:19" x14ac:dyDescent="0.25"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6:19" x14ac:dyDescent="0.25"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6:19" x14ac:dyDescent="0.25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6:19" x14ac:dyDescent="0.25"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6:19" x14ac:dyDescent="0.25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6:19" x14ac:dyDescent="0.25"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6:19" x14ac:dyDescent="0.25"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6:19" x14ac:dyDescent="0.25"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6:19" x14ac:dyDescent="0.25"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6:19" x14ac:dyDescent="0.25"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6:19" x14ac:dyDescent="0.25"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6:19" x14ac:dyDescent="0.25"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6:19" x14ac:dyDescent="0.25"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6:19" x14ac:dyDescent="0.25"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6:19" x14ac:dyDescent="0.25"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6:19" x14ac:dyDescent="0.25"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6:19" x14ac:dyDescent="0.25"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6:19" x14ac:dyDescent="0.25"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6:19" x14ac:dyDescent="0.25"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6:19" x14ac:dyDescent="0.25"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6:19" x14ac:dyDescent="0.25"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6:19" x14ac:dyDescent="0.25"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6:19" x14ac:dyDescent="0.25"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6:19" x14ac:dyDescent="0.25"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6:19" x14ac:dyDescent="0.25"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6:19" x14ac:dyDescent="0.25"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6:19" x14ac:dyDescent="0.25"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6:19" x14ac:dyDescent="0.25"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6:19" x14ac:dyDescent="0.25"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6:19" x14ac:dyDescent="0.25"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6:19" x14ac:dyDescent="0.25"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6:19" x14ac:dyDescent="0.25"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6:19" x14ac:dyDescent="0.25"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6:19" x14ac:dyDescent="0.25"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6:19" x14ac:dyDescent="0.25"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6:19" x14ac:dyDescent="0.25"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6:19" x14ac:dyDescent="0.25"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6:19" x14ac:dyDescent="0.25"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6:19" x14ac:dyDescent="0.25"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6:19" x14ac:dyDescent="0.25"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6:19" x14ac:dyDescent="0.25"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6:19" x14ac:dyDescent="0.25"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6:19" x14ac:dyDescent="0.25"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6:19" x14ac:dyDescent="0.25"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6:19" x14ac:dyDescent="0.25"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6:19" x14ac:dyDescent="0.25"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6:19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6:19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6:19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6:19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6:19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6:19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6:19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6:19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6:19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6:19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6:19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6:19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6:19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6:19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6:19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6:19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6:19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6:19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6:19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6:19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6:19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6:19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6:19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6:19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6:19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6:19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6:19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6:19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6:19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6:19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6:19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6:19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6:19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6:19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6:19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6:19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6:19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6:19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6:19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6:19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6:19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6:19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6:19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6:19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6:19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6:19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6:19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6:19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6:19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6:19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6:19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6:19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6:19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6:19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6:19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6:19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6:19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6:19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6:19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6:19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6:19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6:19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6:19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6:19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6:19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6:19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6:19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6:19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6:19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6:19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6:19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6:19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6:19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6:19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6:19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6:19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6:19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6:19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6:19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6:19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6:19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6:19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6:19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6:19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6:19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6:19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6:19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6:19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6:19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6:19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6:19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6:19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6:19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6:19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6:19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6:19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6:19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6:19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6:19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6:19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6:19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6:19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6:19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6:19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6:19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6:19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6:19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6:19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6:19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6:19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6:19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6:19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6:19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6:19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6:19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6:19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6:19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6:19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6:19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6:19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6:19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6:19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6:19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6:19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6:19" x14ac:dyDescent="0.25">
      <c r="F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6:19" x14ac:dyDescent="0.25">
      <c r="F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6:19" x14ac:dyDescent="0.25">
      <c r="F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6:19" x14ac:dyDescent="0.25">
      <c r="F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6:19" x14ac:dyDescent="0.25">
      <c r="F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6:19" x14ac:dyDescent="0.25">
      <c r="F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6:19" x14ac:dyDescent="0.25">
      <c r="F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2"/>
      <c r="S288" s="2"/>
    </row>
    <row r="289" spans="6:19" x14ac:dyDescent="0.25">
      <c r="F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2"/>
      <c r="S289" s="1"/>
    </row>
    <row r="290" spans="6:19" x14ac:dyDescent="0.25">
      <c r="F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2"/>
      <c r="S290" s="1"/>
    </row>
    <row r="291" spans="6:19" x14ac:dyDescent="0.25">
      <c r="F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6:19" x14ac:dyDescent="0.25">
      <c r="F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</sheetData>
  <dataConsolidate/>
  <mergeCells count="4">
    <mergeCell ref="A1:J1"/>
    <mergeCell ref="A2:J2"/>
    <mergeCell ref="A3:J3"/>
    <mergeCell ref="A4:J4"/>
  </mergeCells>
  <dataValidations count="2">
    <dataValidation type="list" allowBlank="1" showInputMessage="1" showErrorMessage="1" sqref="G14:G16" xr:uid="{EA4C036B-E336-462B-A4A4-655D375B168C}">
      <formula1>"0,250,500,750,900,1000"</formula1>
    </dataValidation>
    <dataValidation type="whole" operator="lessThanOrEqual" allowBlank="1" showInputMessage="1" showErrorMessage="1" sqref="E14:E16 E8 E10:E12 E18:E22" xr:uid="{A6F24618-14F9-4329-9D1D-7FEABE422B2B}">
      <formula1>D8</formula1>
    </dataValidation>
  </dataValidations>
  <pageMargins left="0.7" right="0.7" top="0.75" bottom="0.75" header="0.3" footer="0.3"/>
  <pageSetup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7573DB78963D46803EE7411DD8B750" ma:contentTypeVersion="10" ma:contentTypeDescription="Create a new document." ma:contentTypeScope="" ma:versionID="e58613533c53aba7f4d2298e2a855c0b">
  <xsd:schema xmlns:xsd="http://www.w3.org/2001/XMLSchema" xmlns:xs="http://www.w3.org/2001/XMLSchema" xmlns:p="http://schemas.microsoft.com/office/2006/metadata/properties" xmlns:ns2="898cbfd3-cc97-42f6-9b18-d02e4bb3419b" xmlns:ns3="3d933069-8d1d-4b1d-9488-f207c250e023" targetNamespace="http://schemas.microsoft.com/office/2006/metadata/properties" ma:root="true" ma:fieldsID="b109db6af170121740d35ea58e667aac" ns2:_="" ns3:_="">
    <xsd:import namespace="898cbfd3-cc97-42f6-9b18-d02e4bb3419b"/>
    <xsd:import namespace="3d933069-8d1d-4b1d-9488-f207c250e0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cbfd3-cc97-42f6-9b18-d02e4bb341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933069-8d1d-4b1d-9488-f207c250e02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B222EF-9663-4199-B83D-2392E8F0F3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0D6817-2481-48EA-A506-5E3CAB1CDD54}">
  <ds:schemaRefs>
    <ds:schemaRef ds:uri="http://purl.org/dc/terms/"/>
    <ds:schemaRef ds:uri="http://schemas.microsoft.com/office/2006/documentManagement/types"/>
    <ds:schemaRef ds:uri="3d933069-8d1d-4b1d-9488-f207c250e02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898cbfd3-cc97-42f6-9b18-d02e4bb3419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8D26DB-7BC4-460D-BA81-1EF4B67786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8cbfd3-cc97-42f6-9b18-d02e4bb3419b"/>
    <ds:schemaRef ds:uri="3d933069-8d1d-4b1d-9488-f207c250e0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8331b18d-2d87-48ef-a35f-ac8818ebf9b4}" enabled="0" method="" siteId="{8331b18d-2d87-48ef-a35f-ac8818ebf9b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Self Score Sheet</vt:lpstr>
      <vt:lpstr>'Self Score Sheet'!Print_Area</vt:lpstr>
    </vt:vector>
  </TitlesOfParts>
  <Manager/>
  <Company>U.S. Air Force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GARVIN, JEREMY J GS-12 USAF AFMC AFLCMC/AZS</dc:creator>
  <cp:keywords/>
  <dc:description/>
  <cp:lastModifiedBy>HALL, MICHAEL J CIV USAF AFMC 772 ESS/PKP</cp:lastModifiedBy>
  <cp:revision/>
  <cp:lastPrinted>2024-07-24T21:02:34Z</cp:lastPrinted>
  <dcterms:created xsi:type="dcterms:W3CDTF">2018-01-02T18:08:37Z</dcterms:created>
  <dcterms:modified xsi:type="dcterms:W3CDTF">2024-07-24T21:02:44Z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0x010100127573DB78963D46803EE7411DD8B750</vt:lpwstr>
  </property>
  <property fmtid="{D5CDD505-2E9C-101B-9397-08002B2CF9AE}" pid="3" name="_dlc_DocIdItemGuid">
    <vt:lpwstr>53321e30-8e11-4934-ab2f-cf280246d36e</vt:lpwstr>
  </property>
</Properties>
</file>